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765" windowWidth="18420" windowHeight="3810"/>
  </bookViews>
  <sheets>
    <sheet name="安定性" sheetId="3" r:id="rId1"/>
  </sheets>
  <calcPr calcId="145621"/>
</workbook>
</file>

<file path=xl/calcChain.xml><?xml version="1.0" encoding="utf-8"?>
<calcChain xmlns="http://schemas.openxmlformats.org/spreadsheetml/2006/main">
  <c r="K3" i="3" l="1"/>
  <c r="D6" i="3"/>
  <c r="G3" i="3"/>
  <c r="H3" i="3" l="1"/>
  <c r="I10" i="3"/>
  <c r="C10" i="3"/>
  <c r="J10" i="3" l="1"/>
  <c r="N10" i="3"/>
  <c r="L10" i="3"/>
  <c r="M10" i="3"/>
  <c r="E10" i="3"/>
  <c r="F10" i="3"/>
</calcChain>
</file>

<file path=xl/sharedStrings.xml><?xml version="1.0" encoding="utf-8"?>
<sst xmlns="http://schemas.openxmlformats.org/spreadsheetml/2006/main" count="33" uniqueCount="31">
  <si>
    <t>胴体</t>
    <rPh sb="0" eb="2">
      <t>ドウタイ</t>
    </rPh>
    <phoneticPr fontId="1"/>
  </si>
  <si>
    <t>主翼</t>
    <rPh sb="0" eb="2">
      <t>シュヨク</t>
    </rPh>
    <phoneticPr fontId="1"/>
  </si>
  <si>
    <t>計</t>
    <rPh sb="0" eb="1">
      <t>ケイ</t>
    </rPh>
    <phoneticPr fontId="1"/>
  </si>
  <si>
    <t>質量ｇ</t>
    <rPh sb="0" eb="2">
      <t>シツリョウ</t>
    </rPh>
    <phoneticPr fontId="1"/>
  </si>
  <si>
    <t>水平尾翼</t>
    <rPh sb="0" eb="2">
      <t>スイヘイ</t>
    </rPh>
    <rPh sb="2" eb="4">
      <t>ビヨク</t>
    </rPh>
    <phoneticPr fontId="1"/>
  </si>
  <si>
    <t>垂直尾翼</t>
    <rPh sb="0" eb="2">
      <t>スイチョク</t>
    </rPh>
    <rPh sb="2" eb="4">
      <t>ビヨク</t>
    </rPh>
    <phoneticPr fontId="1"/>
  </si>
  <si>
    <t>Battery</t>
    <phoneticPr fontId="1"/>
  </si>
  <si>
    <t>容積比
0.30
～
0.60</t>
    <phoneticPr fontId="1"/>
  </si>
  <si>
    <t>容積比
0.02
～
0.05</t>
    <phoneticPr fontId="1"/>
  </si>
  <si>
    <t>平均
翌弦
㎝</t>
    <rPh sb="0" eb="2">
      <t>ヘイキン</t>
    </rPh>
    <rPh sb="3" eb="4">
      <t>ヨク</t>
    </rPh>
    <rPh sb="4" eb="5">
      <t>ゲン</t>
    </rPh>
    <phoneticPr fontId="1"/>
  </si>
  <si>
    <t>翌長
㎝</t>
    <rPh sb="0" eb="1">
      <t>ヨク</t>
    </rPh>
    <rPh sb="1" eb="2">
      <t>オサ</t>
    </rPh>
    <phoneticPr fontId="1"/>
  </si>
  <si>
    <t>翌面積
㎝2</t>
    <rPh sb="0" eb="1">
      <t>ヨク</t>
    </rPh>
    <rPh sb="1" eb="3">
      <t>メンセキ</t>
    </rPh>
    <phoneticPr fontId="1"/>
  </si>
  <si>
    <t>翼面
荷重
ｇ/dm2</t>
    <rPh sb="0" eb="2">
      <t>ヨクメン</t>
    </rPh>
    <rPh sb="3" eb="5">
      <t>カジュウ</t>
    </rPh>
    <phoneticPr fontId="1"/>
  </si>
  <si>
    <t>最大
電流
A</t>
    <rPh sb="0" eb="2">
      <t>サイダイ</t>
    </rPh>
    <rPh sb="3" eb="5">
      <t>デンリュウ</t>
    </rPh>
    <phoneticPr fontId="1"/>
  </si>
  <si>
    <t>電圧
A</t>
    <rPh sb="0" eb="1">
      <t>デン</t>
    </rPh>
    <rPh sb="1" eb="2">
      <t>アツ</t>
    </rPh>
    <phoneticPr fontId="1"/>
  </si>
  <si>
    <t>消費
電力
W</t>
    <rPh sb="0" eb="2">
      <t>ショウヒ</t>
    </rPh>
    <rPh sb="3" eb="5">
      <t>デンリョク</t>
    </rPh>
    <phoneticPr fontId="1"/>
  </si>
  <si>
    <t>推力
ｇf</t>
    <rPh sb="0" eb="2">
      <t>スイリョク</t>
    </rPh>
    <phoneticPr fontId="1"/>
  </si>
  <si>
    <t>翌長
㎝</t>
    <rPh sb="0" eb="1">
      <t>ヨク</t>
    </rPh>
    <rPh sb="1" eb="2">
      <t>チョウ</t>
    </rPh>
    <phoneticPr fontId="1"/>
  </si>
  <si>
    <t>面積
(Ｓｈ)
㎝</t>
    <rPh sb="0" eb="2">
      <t>メンセキ</t>
    </rPh>
    <phoneticPr fontId="1"/>
  </si>
  <si>
    <t>Ｍア
ーム
(Lh)
㎝</t>
    <phoneticPr fontId="1"/>
  </si>
  <si>
    <t>高さ
㎝</t>
    <rPh sb="0" eb="1">
      <t>タカ</t>
    </rPh>
    <phoneticPr fontId="1"/>
  </si>
  <si>
    <t>面積
(Sv)
㎝2</t>
    <rPh sb="0" eb="2">
      <t>メンセキ</t>
    </rPh>
    <phoneticPr fontId="1"/>
  </si>
  <si>
    <t>Ｍア
ーム
(Lv)
㎝</t>
    <phoneticPr fontId="1"/>
  </si>
  <si>
    <t>垂直尾翼/
水平尾翼
面積比</t>
    <rPh sb="0" eb="2">
      <t>スイチョク</t>
    </rPh>
    <rPh sb="2" eb="4">
      <t>ビヨク</t>
    </rPh>
    <rPh sb="6" eb="8">
      <t>スイヘイ</t>
    </rPh>
    <rPh sb="8" eb="10">
      <t>ビヨク</t>
    </rPh>
    <rPh sb="11" eb="13">
      <t>メンセキ</t>
    </rPh>
    <rPh sb="13" eb="14">
      <t>ヒ</t>
    </rPh>
    <phoneticPr fontId="1"/>
  </si>
  <si>
    <t xml:space="preserve">動Ｆ比
</t>
    <rPh sb="0" eb="1">
      <t>ドウ</t>
    </rPh>
    <rPh sb="2" eb="3">
      <t>ヒ</t>
    </rPh>
    <phoneticPr fontId="1"/>
  </si>
  <si>
    <t>動Ｆ比
1.3
～
2.2</t>
    <rPh sb="0" eb="1">
      <t>ドウ</t>
    </rPh>
    <rPh sb="2" eb="3">
      <t>ヒ</t>
    </rPh>
    <phoneticPr fontId="1"/>
  </si>
  <si>
    <t>InterPlane Skyboy</t>
    <phoneticPr fontId="1"/>
  </si>
  <si>
    <t>2C</t>
    <phoneticPr fontId="1"/>
  </si>
  <si>
    <t>* ロックの解除のパスワードは設定してありません。</t>
    <rPh sb="6" eb="8">
      <t>カイジョ</t>
    </rPh>
    <rPh sb="15" eb="17">
      <t>セッテイ</t>
    </rPh>
    <phoneticPr fontId="1"/>
  </si>
  <si>
    <t>* 水色のセルはロックされています。</t>
    <rPh sb="2" eb="4">
      <t>ミズイロ</t>
    </rPh>
    <phoneticPr fontId="1"/>
  </si>
  <si>
    <t>垂直尾翼主翼
面積比</t>
    <rPh sb="4" eb="6">
      <t>シュヨク</t>
    </rPh>
    <rPh sb="9" eb="10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</si>
</sst>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_ "/>
    <numFmt numFmtId="177" formatCode="0.0%"/>
    <numFmt numFmtId="178" formatCode="0.00_ "/>
    <numFmt numFmtId="179" formatCode="0.00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2" fillId="0" borderId="19" xfId="0" applyFont="1" applyFill="1" applyBorder="1" applyAlignment="1" applyProtection="1">
      <alignment horizontal="left" vertical="center"/>
    </xf>
    <xf numFmtId="0" fontId="2" fillId="0" borderId="0" xfId="0" applyFont="1" applyFill="1" applyProtection="1">
      <alignment vertical="center"/>
    </xf>
    <xf numFmtId="0" fontId="2" fillId="0" borderId="0" xfId="0" applyFont="1" applyFill="1" applyProtection="1">
      <alignment vertical="center"/>
      <protection locked="0"/>
    </xf>
    <xf numFmtId="176" fontId="2" fillId="0" borderId="15" xfId="0" applyNumberFormat="1" applyFont="1" applyFill="1" applyBorder="1" applyProtection="1">
      <alignment vertical="center"/>
      <protection locked="0"/>
    </xf>
    <xf numFmtId="176" fontId="2" fillId="0" borderId="8" xfId="0" applyNumberFormat="1" applyFont="1" applyFill="1" applyBorder="1" applyProtection="1">
      <alignment vertical="center"/>
      <protection locked="0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176" fontId="2" fillId="0" borderId="19" xfId="0" applyNumberFormat="1" applyFont="1" applyFill="1" applyBorder="1" applyProtection="1">
      <alignment vertical="center"/>
      <protection locked="0"/>
    </xf>
    <xf numFmtId="176" fontId="2" fillId="0" borderId="19" xfId="0" applyNumberFormat="1" applyFont="1" applyFill="1" applyBorder="1" applyAlignment="1" applyProtection="1">
      <alignment horizontal="center" vertical="center"/>
      <protection locked="0"/>
    </xf>
    <xf numFmtId="176" fontId="2" fillId="0" borderId="19" xfId="0" applyNumberFormat="1" applyFont="1" applyFill="1" applyBorder="1" applyAlignment="1" applyProtection="1">
      <alignment horizontal="center" vertical="center"/>
    </xf>
    <xf numFmtId="176" fontId="2" fillId="0" borderId="19" xfId="0" applyNumberFormat="1" applyFont="1" applyFill="1" applyBorder="1" applyAlignment="1" applyProtection="1">
      <alignment horizontal="right" vertical="center"/>
    </xf>
    <xf numFmtId="177" fontId="2" fillId="0" borderId="19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vertical="center" shrinkToFit="1"/>
    </xf>
    <xf numFmtId="0" fontId="2" fillId="2" borderId="7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 wrapText="1"/>
    </xf>
    <xf numFmtId="176" fontId="2" fillId="2" borderId="1" xfId="0" applyNumberFormat="1" applyFont="1" applyFill="1" applyBorder="1" applyAlignment="1" applyProtection="1">
      <alignment horizontal="center" vertical="center" wrapText="1"/>
    </xf>
    <xf numFmtId="176" fontId="2" fillId="2" borderId="10" xfId="0" applyNumberFormat="1" applyFont="1" applyFill="1" applyBorder="1" applyProtection="1">
      <alignment vertical="center"/>
    </xf>
    <xf numFmtId="176" fontId="2" fillId="0" borderId="1" xfId="0" applyNumberFormat="1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left" vertical="center"/>
    </xf>
    <xf numFmtId="0" fontId="2" fillId="2" borderId="11" xfId="0" applyFont="1" applyFill="1" applyBorder="1" applyAlignment="1" applyProtection="1">
      <alignment horizontal="left" vertical="center"/>
    </xf>
    <xf numFmtId="0" fontId="2" fillId="2" borderId="9" xfId="0" applyFont="1" applyFill="1" applyBorder="1" applyAlignment="1" applyProtection="1">
      <alignment horizontal="left" vertical="center"/>
    </xf>
    <xf numFmtId="0" fontId="2" fillId="2" borderId="12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center" vertical="center" shrinkToFit="1"/>
    </xf>
    <xf numFmtId="176" fontId="2" fillId="0" borderId="1" xfId="0" applyNumberFormat="1" applyFont="1" applyFill="1" applyBorder="1" applyAlignment="1" applyProtection="1">
      <alignment horizontal="center" vertical="center"/>
      <protection locked="0"/>
    </xf>
    <xf numFmtId="176" fontId="2" fillId="2" borderId="1" xfId="0" applyNumberFormat="1" applyFont="1" applyFill="1" applyBorder="1" applyAlignment="1" applyProtection="1">
      <alignment horizontal="center" vertical="center"/>
    </xf>
    <xf numFmtId="0" fontId="2" fillId="2" borderId="13" xfId="0" applyFont="1" applyFill="1" applyBorder="1" applyAlignment="1" applyProtection="1">
      <alignment horizontal="left" vertical="center"/>
    </xf>
    <xf numFmtId="0" fontId="2" fillId="2" borderId="14" xfId="0" applyFont="1" applyFill="1" applyBorder="1" applyAlignment="1" applyProtection="1">
      <alignment horizontal="left" vertical="center"/>
    </xf>
    <xf numFmtId="176" fontId="2" fillId="0" borderId="16" xfId="0" applyNumberFormat="1" applyFont="1" applyFill="1" applyBorder="1" applyAlignment="1" applyProtection="1">
      <alignment horizontal="center" vertical="center"/>
      <protection locked="0"/>
    </xf>
    <xf numFmtId="176" fontId="2" fillId="0" borderId="4" xfId="0" applyNumberFormat="1" applyFont="1" applyFill="1" applyBorder="1" applyAlignment="1" applyProtection="1">
      <alignment horizontal="center" vertical="center"/>
      <protection locked="0"/>
    </xf>
    <xf numFmtId="176" fontId="2" fillId="0" borderId="17" xfId="0" applyNumberFormat="1" applyFont="1" applyFill="1" applyBorder="1" applyAlignment="1" applyProtection="1">
      <alignment horizontal="center" vertical="center"/>
      <protection locked="0"/>
    </xf>
    <xf numFmtId="176" fontId="2" fillId="0" borderId="6" xfId="0" applyNumberFormat="1" applyFont="1" applyFill="1" applyBorder="1" applyAlignment="1" applyProtection="1">
      <alignment horizontal="center" vertical="center"/>
      <protection locked="0"/>
    </xf>
    <xf numFmtId="176" fontId="2" fillId="2" borderId="17" xfId="0" applyNumberFormat="1" applyFont="1" applyFill="1" applyBorder="1" applyAlignment="1" applyProtection="1">
      <alignment horizontal="center" vertical="center"/>
    </xf>
    <xf numFmtId="176" fontId="2" fillId="2" borderId="6" xfId="0" applyNumberFormat="1" applyFont="1" applyFill="1" applyBorder="1" applyAlignment="1" applyProtection="1">
      <alignment horizontal="center" vertical="center"/>
    </xf>
    <xf numFmtId="176" fontId="2" fillId="2" borderId="20" xfId="0" applyNumberFormat="1" applyFont="1" applyFill="1" applyBorder="1" applyAlignment="1" applyProtection="1">
      <alignment horizontal="left" vertical="center"/>
    </xf>
    <xf numFmtId="176" fontId="2" fillId="2" borderId="1" xfId="0" applyNumberFormat="1" applyFont="1" applyFill="1" applyBorder="1" applyAlignment="1" applyProtection="1">
      <alignment horizontal="left" vertical="center"/>
    </xf>
    <xf numFmtId="176" fontId="2" fillId="2" borderId="2" xfId="0" applyNumberFormat="1" applyFont="1" applyFill="1" applyBorder="1" applyAlignment="1" applyProtection="1">
      <alignment horizontal="center" vertical="center"/>
    </xf>
    <xf numFmtId="176" fontId="2" fillId="2" borderId="3" xfId="0" applyNumberFormat="1" applyFont="1" applyFill="1" applyBorder="1" applyAlignment="1" applyProtection="1">
      <alignment horizontal="center" vertical="center"/>
    </xf>
    <xf numFmtId="177" fontId="2" fillId="2" borderId="2" xfId="0" applyNumberFormat="1" applyFont="1" applyFill="1" applyBorder="1" applyAlignment="1" applyProtection="1">
      <alignment horizontal="center" vertical="center"/>
    </xf>
    <xf numFmtId="177" fontId="2" fillId="2" borderId="3" xfId="0" applyNumberFormat="1" applyFont="1" applyFill="1" applyBorder="1" applyAlignment="1" applyProtection="1">
      <alignment horizontal="center" vertical="center"/>
    </xf>
    <xf numFmtId="178" fontId="2" fillId="2" borderId="2" xfId="0" applyNumberFormat="1" applyFont="1" applyFill="1" applyBorder="1" applyAlignment="1" applyProtection="1">
      <alignment horizontal="center" vertical="center"/>
    </xf>
    <xf numFmtId="178" fontId="2" fillId="2" borderId="3" xfId="0" applyNumberFormat="1" applyFont="1" applyFill="1" applyBorder="1" applyAlignment="1" applyProtection="1">
      <alignment horizontal="center" vertical="center"/>
    </xf>
    <xf numFmtId="176" fontId="2" fillId="0" borderId="2" xfId="0" applyNumberFormat="1" applyFont="1" applyFill="1" applyBorder="1" applyAlignment="1" applyProtection="1">
      <alignment horizontal="center" vertical="center"/>
      <protection locked="0"/>
    </xf>
    <xf numFmtId="176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176" fontId="2" fillId="2" borderId="18" xfId="0" applyNumberFormat="1" applyFont="1" applyFill="1" applyBorder="1" applyAlignment="1" applyProtection="1">
      <alignment horizontal="center" vertical="center"/>
    </xf>
    <xf numFmtId="176" fontId="2" fillId="2" borderId="5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177" fontId="2" fillId="2" borderId="1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/>
    </xf>
    <xf numFmtId="179" fontId="2" fillId="2" borderId="2" xfId="0" applyNumberFormat="1" applyFont="1" applyFill="1" applyBorder="1" applyAlignment="1" applyProtection="1">
      <alignment horizontal="center" vertical="center"/>
    </xf>
    <xf numFmtId="179" fontId="2" fillId="2" borderId="3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zoomScaleNormal="100" zoomScaleSheetLayoutView="100" workbookViewId="0">
      <selection activeCell="K19" sqref="K19"/>
    </sheetView>
  </sheetViews>
  <sheetFormatPr defaultColWidth="9.375" defaultRowHeight="15" customHeight="1" x14ac:dyDescent="0.15"/>
  <cols>
    <col min="1" max="1" width="9.375" style="12"/>
    <col min="2" max="16384" width="9.375" style="2"/>
  </cols>
  <sheetData>
    <row r="1" spans="1:14" ht="15" customHeight="1" x14ac:dyDescent="0.15">
      <c r="A1" s="22" t="s">
        <v>26</v>
      </c>
      <c r="B1" s="22"/>
    </row>
    <row r="2" spans="1:14" s="3" customFormat="1" ht="45.75" customHeight="1" x14ac:dyDescent="0.15">
      <c r="A2" s="33" t="s">
        <v>3</v>
      </c>
      <c r="B2" s="34"/>
      <c r="C2" s="34"/>
      <c r="D2" s="34"/>
      <c r="E2" s="14" t="s">
        <v>9</v>
      </c>
      <c r="F2" s="15" t="s">
        <v>10</v>
      </c>
      <c r="G2" s="15" t="s">
        <v>11</v>
      </c>
      <c r="H2" s="15" t="s">
        <v>12</v>
      </c>
      <c r="I2" s="15" t="s">
        <v>13</v>
      </c>
      <c r="J2" s="15" t="s">
        <v>14</v>
      </c>
      <c r="K2" s="15" t="s">
        <v>15</v>
      </c>
      <c r="L2" s="14" t="s">
        <v>16</v>
      </c>
    </row>
    <row r="3" spans="1:14" s="3" customFormat="1" ht="13.5" x14ac:dyDescent="0.15">
      <c r="A3" s="25" t="s">
        <v>0</v>
      </c>
      <c r="B3" s="26"/>
      <c r="C3" s="26"/>
      <c r="D3" s="4">
        <v>160</v>
      </c>
      <c r="E3" s="29">
        <v>15.5</v>
      </c>
      <c r="F3" s="27">
        <v>66.8</v>
      </c>
      <c r="G3" s="31">
        <f>F3*E3</f>
        <v>1035.3999999999999</v>
      </c>
      <c r="H3" s="45">
        <f>D6*100/G3</f>
        <v>29.0708904771103</v>
      </c>
      <c r="I3" s="23">
        <v>8</v>
      </c>
      <c r="J3" s="23">
        <v>7.4</v>
      </c>
      <c r="K3" s="24">
        <f>I3*J3</f>
        <v>59.2</v>
      </c>
      <c r="L3" s="17">
        <v>250</v>
      </c>
    </row>
    <row r="4" spans="1:14" s="3" customFormat="1" ht="13.5" x14ac:dyDescent="0.15">
      <c r="A4" s="18" t="s">
        <v>1</v>
      </c>
      <c r="B4" s="19"/>
      <c r="C4" s="19"/>
      <c r="D4" s="5">
        <v>90</v>
      </c>
      <c r="E4" s="30"/>
      <c r="F4" s="28"/>
      <c r="G4" s="32"/>
      <c r="H4" s="46"/>
      <c r="I4" s="23"/>
      <c r="J4" s="23"/>
      <c r="K4" s="24"/>
      <c r="L4" s="17"/>
    </row>
    <row r="5" spans="1:14" s="3" customFormat="1" ht="13.5" x14ac:dyDescent="0.15">
      <c r="A5" s="13" t="s">
        <v>6</v>
      </c>
      <c r="B5" s="6" t="s">
        <v>27</v>
      </c>
      <c r="C5" s="6">
        <v>850</v>
      </c>
      <c r="D5" s="5">
        <v>51</v>
      </c>
      <c r="E5" s="30"/>
      <c r="F5" s="28"/>
      <c r="G5" s="32"/>
      <c r="H5" s="46"/>
      <c r="I5" s="23"/>
      <c r="J5" s="23"/>
      <c r="K5" s="24"/>
      <c r="L5" s="17"/>
    </row>
    <row r="6" spans="1:14" s="3" customFormat="1" ht="13.5" x14ac:dyDescent="0.15">
      <c r="A6" s="20" t="s">
        <v>2</v>
      </c>
      <c r="B6" s="21"/>
      <c r="C6" s="21"/>
      <c r="D6" s="16">
        <f>SUM(D3:D5)</f>
        <v>301</v>
      </c>
      <c r="E6" s="30"/>
      <c r="F6" s="28"/>
      <c r="G6" s="32"/>
      <c r="H6" s="46"/>
      <c r="I6" s="23"/>
      <c r="J6" s="23"/>
      <c r="K6" s="24"/>
      <c r="L6" s="17"/>
    </row>
    <row r="7" spans="1:14" s="3" customFormat="1" ht="13.5" x14ac:dyDescent="0.15">
      <c r="A7" s="1"/>
      <c r="B7" s="1"/>
      <c r="C7" s="1"/>
      <c r="D7" s="7"/>
      <c r="E7" s="8"/>
      <c r="F7" s="8"/>
      <c r="G7" s="9"/>
      <c r="H7" s="9"/>
      <c r="I7" s="9"/>
      <c r="J7" s="9"/>
      <c r="K7" s="10"/>
      <c r="L7" s="11"/>
    </row>
    <row r="8" spans="1:14" ht="15" customHeight="1" x14ac:dyDescent="0.15">
      <c r="A8" s="43" t="s">
        <v>4</v>
      </c>
      <c r="B8" s="43"/>
      <c r="C8" s="43"/>
      <c r="D8" s="44" t="s">
        <v>19</v>
      </c>
      <c r="E8" s="44" t="s">
        <v>7</v>
      </c>
      <c r="F8" s="44" t="s">
        <v>25</v>
      </c>
      <c r="G8" s="43" t="s">
        <v>5</v>
      </c>
      <c r="H8" s="43"/>
      <c r="I8" s="43"/>
      <c r="J8" s="50" t="s">
        <v>23</v>
      </c>
      <c r="K8" s="44" t="s">
        <v>22</v>
      </c>
      <c r="L8" s="44" t="s">
        <v>8</v>
      </c>
      <c r="M8" s="44" t="s">
        <v>24</v>
      </c>
      <c r="N8" s="47" t="s">
        <v>30</v>
      </c>
    </row>
    <row r="9" spans="1:14" ht="60.75" customHeight="1" x14ac:dyDescent="0.15">
      <c r="A9" s="14" t="s">
        <v>9</v>
      </c>
      <c r="B9" s="14" t="s">
        <v>17</v>
      </c>
      <c r="C9" s="14" t="s">
        <v>18</v>
      </c>
      <c r="D9" s="43"/>
      <c r="E9" s="43"/>
      <c r="F9" s="43"/>
      <c r="G9" s="14" t="s">
        <v>9</v>
      </c>
      <c r="H9" s="14" t="s">
        <v>20</v>
      </c>
      <c r="I9" s="14" t="s">
        <v>21</v>
      </c>
      <c r="J9" s="51"/>
      <c r="K9" s="43"/>
      <c r="L9" s="43"/>
      <c r="M9" s="43"/>
      <c r="N9" s="48"/>
    </row>
    <row r="10" spans="1:14" ht="15" customHeight="1" x14ac:dyDescent="0.15">
      <c r="A10" s="41">
        <v>7.9</v>
      </c>
      <c r="B10" s="41">
        <v>29</v>
      </c>
      <c r="C10" s="35">
        <f t="shared" ref="C10" si="0">A10*B10</f>
        <v>229.10000000000002</v>
      </c>
      <c r="D10" s="41">
        <v>35.799999999999997</v>
      </c>
      <c r="E10" s="39">
        <f>(C10*D10)/(G3*E3)</f>
        <v>0.51105572413965006</v>
      </c>
      <c r="F10" s="39">
        <f>(C10*D10*D10)/(G3*E3*E3)</f>
        <v>1.1803738660773853</v>
      </c>
      <c r="G10" s="41">
        <v>8.6999999999999993</v>
      </c>
      <c r="H10" s="41">
        <v>11</v>
      </c>
      <c r="I10" s="35">
        <f t="shared" ref="I10" si="1">G10*H10</f>
        <v>95.699999999999989</v>
      </c>
      <c r="J10" s="37">
        <f>I10/C10</f>
        <v>0.41772151898734167</v>
      </c>
      <c r="K10" s="41">
        <v>35.299999999999997</v>
      </c>
      <c r="L10" s="52">
        <f>(I10*K10)/(G3*F3)</f>
        <v>4.8842965026100006E-2</v>
      </c>
      <c r="M10" s="52">
        <f>(I10*K10*K10)/(G3*F3*F3)</f>
        <v>2.5810728524271409E-2</v>
      </c>
      <c r="N10" s="49">
        <f>I10/G3</f>
        <v>9.2428047131543373E-2</v>
      </c>
    </row>
    <row r="11" spans="1:14" ht="15" customHeight="1" x14ac:dyDescent="0.15">
      <c r="A11" s="42"/>
      <c r="B11" s="42"/>
      <c r="C11" s="36"/>
      <c r="D11" s="42"/>
      <c r="E11" s="40"/>
      <c r="F11" s="40"/>
      <c r="G11" s="42"/>
      <c r="H11" s="42"/>
      <c r="I11" s="36"/>
      <c r="J11" s="38"/>
      <c r="K11" s="42"/>
      <c r="L11" s="53"/>
      <c r="M11" s="53"/>
      <c r="N11" s="49"/>
    </row>
    <row r="13" spans="1:14" ht="15" customHeight="1" x14ac:dyDescent="0.15">
      <c r="B13" s="2" t="s">
        <v>29</v>
      </c>
    </row>
    <row r="14" spans="1:14" ht="15" customHeight="1" x14ac:dyDescent="0.15">
      <c r="B14" s="2" t="s">
        <v>28</v>
      </c>
    </row>
  </sheetData>
  <sheetProtection sheet="1" objects="1" scenarios="1"/>
  <mergeCells count="37">
    <mergeCell ref="N8:N9"/>
    <mergeCell ref="N10:N11"/>
    <mergeCell ref="J8:J9"/>
    <mergeCell ref="K8:K9"/>
    <mergeCell ref="L8:L9"/>
    <mergeCell ref="M8:M9"/>
    <mergeCell ref="M10:M11"/>
    <mergeCell ref="K10:K11"/>
    <mergeCell ref="L10:L11"/>
    <mergeCell ref="A8:C8"/>
    <mergeCell ref="D8:D9"/>
    <mergeCell ref="H3:H6"/>
    <mergeCell ref="E8:E9"/>
    <mergeCell ref="F8:F9"/>
    <mergeCell ref="G8:I8"/>
    <mergeCell ref="A10:A11"/>
    <mergeCell ref="B10:B11"/>
    <mergeCell ref="E10:E11"/>
    <mergeCell ref="C10:C11"/>
    <mergeCell ref="D10:D11"/>
    <mergeCell ref="I10:I11"/>
    <mergeCell ref="J10:J11"/>
    <mergeCell ref="F10:F11"/>
    <mergeCell ref="G10:G11"/>
    <mergeCell ref="H10:H11"/>
    <mergeCell ref="L3:L6"/>
    <mergeCell ref="A4:C4"/>
    <mergeCell ref="A6:C6"/>
    <mergeCell ref="A1:B1"/>
    <mergeCell ref="I3:I6"/>
    <mergeCell ref="J3:J6"/>
    <mergeCell ref="K3:K6"/>
    <mergeCell ref="A3:C3"/>
    <mergeCell ref="F3:F6"/>
    <mergeCell ref="E3:E6"/>
    <mergeCell ref="G3:G6"/>
    <mergeCell ref="A2:D2"/>
  </mergeCells>
  <phoneticPr fontId="1"/>
  <pageMargins left="0.25" right="0.25" top="0.75" bottom="0.75" header="0.3" footer="0.3"/>
  <pageSetup paperSize="9" scale="9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安定性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hirosi</dc:creator>
  <cp:lastModifiedBy>hirosi</cp:lastModifiedBy>
  <cp:lastPrinted>2020-02-25T20:57:44Z</cp:lastPrinted>
  <dcterms:created xsi:type="dcterms:W3CDTF">2017-03-03T11:48:20Z</dcterms:created>
  <dcterms:modified xsi:type="dcterms:W3CDTF">2020-03-15T19:22:15Z</dcterms:modified>
</cp:coreProperties>
</file>